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oode\Douglas\ASCCS\for CD\CFST Column Database 2 2007-17\"/>
    </mc:Choice>
  </mc:AlternateContent>
  <xr:revisionPtr revIDLastSave="0" documentId="12_ncr:500000_{17196003-BE6A-425A-B44B-1BE17C43C774}" xr6:coauthVersionLast="31" xr6:coauthVersionMax="31" xr10:uidLastSave="{00000000-0000-0000-0000-000000000000}"/>
  <bookViews>
    <workbookView xWindow="0" yWindow="0" windowWidth="16605" windowHeight="6240" xr2:uid="{00000000-000D-0000-FFFF-FFFF00000000}"/>
  </bookViews>
  <sheets>
    <sheet name="Summary" sheetId="1" r:id="rId1"/>
  </sheets>
  <definedNames>
    <definedName name="_xlnm.Print_Area" localSheetId="0">Summary!$A$1:$K$77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G76" i="1"/>
  <c r="E77" i="1"/>
  <c r="D77" i="1"/>
  <c r="E76" i="1"/>
  <c r="D76" i="1"/>
  <c r="E75" i="1" l="1"/>
  <c r="D75" i="1" l="1"/>
  <c r="H75" i="1"/>
  <c r="I75" i="1"/>
  <c r="J75" i="1"/>
  <c r="G75" i="1"/>
  <c r="F75" i="1"/>
</calcChain>
</file>

<file path=xl/sharedStrings.xml><?xml version="1.0" encoding="utf-8"?>
<sst xmlns="http://schemas.openxmlformats.org/spreadsheetml/2006/main" count="123" uniqueCount="83">
  <si>
    <t>using 'k' factor</t>
  </si>
  <si>
    <t>Database</t>
  </si>
  <si>
    <t>No. of</t>
  </si>
  <si>
    <t>Average</t>
  </si>
  <si>
    <t>St Dev  of</t>
  </si>
  <si>
    <t>Comment</t>
  </si>
  <si>
    <t>Author(s)</t>
  </si>
  <si>
    <t>Year</t>
  </si>
  <si>
    <t>Reference</t>
  </si>
  <si>
    <t>TESTS</t>
  </si>
  <si>
    <t>Test/EC4</t>
  </si>
  <si>
    <t>2nd order analysis</t>
  </si>
  <si>
    <t>2nd ord + imperf</t>
  </si>
  <si>
    <t>Aver age</t>
  </si>
  <si>
    <t>St Dev of</t>
  </si>
  <si>
    <t>omitted from previous database</t>
  </si>
  <si>
    <t>Matsui et al</t>
  </si>
  <si>
    <t>Giakoumelis &amp; Lam</t>
  </si>
  <si>
    <t>Yu et al</t>
  </si>
  <si>
    <t>Chang et al</t>
  </si>
  <si>
    <t>Elchalakan et al</t>
  </si>
  <si>
    <t xml:space="preserve">Totals </t>
  </si>
  <si>
    <t>Guiaux &amp; Janss</t>
  </si>
  <si>
    <t xml:space="preserve">Lin </t>
  </si>
  <si>
    <t>Kenny et al</t>
  </si>
  <si>
    <t>Lee et al</t>
  </si>
  <si>
    <t xml:space="preserve">Dundu </t>
  </si>
  <si>
    <t>Yang &amp; Han</t>
  </si>
  <si>
    <t>Guler et al</t>
  </si>
  <si>
    <t xml:space="preserve">Portoles et al </t>
  </si>
  <si>
    <t>Totals</t>
  </si>
  <si>
    <t xml:space="preserve">  cc)  Circular with Moment</t>
  </si>
  <si>
    <t xml:space="preserve">  bb)  Long Circular No Moment</t>
  </si>
  <si>
    <t xml:space="preserve">  aa)  Short Circular No Moment</t>
  </si>
  <si>
    <t xml:space="preserve">Cai </t>
  </si>
  <si>
    <t xml:space="preserve">Lee et al </t>
  </si>
  <si>
    <t>Muclaccia et al</t>
  </si>
  <si>
    <t>Portoles et al</t>
  </si>
  <si>
    <t>Romero et al</t>
  </si>
  <si>
    <t>Tao et al</t>
  </si>
  <si>
    <t>Zhang &amp; Gao</t>
  </si>
  <si>
    <t>Ding et al</t>
  </si>
  <si>
    <t>Aslani et al</t>
  </si>
  <si>
    <t>Du et al</t>
  </si>
  <si>
    <t>2016 a</t>
  </si>
  <si>
    <t>2016 b</t>
  </si>
  <si>
    <t>Khan et al</t>
  </si>
  <si>
    <t>2017 a</t>
  </si>
  <si>
    <t>2017 b</t>
  </si>
  <si>
    <t xml:space="preserve">  gg)  Rectangular with Moment</t>
  </si>
  <si>
    <t>Zhang &amp; Guo</t>
  </si>
  <si>
    <t>Qu et al</t>
  </si>
  <si>
    <t>Hernandez et al</t>
  </si>
  <si>
    <t>This is a summary of the results for each researcher.</t>
  </si>
  <si>
    <t>Used when there is an end moment</t>
  </si>
  <si>
    <t>fcyl &gt; 75</t>
  </si>
  <si>
    <t xml:space="preserve">one test with fcyl &gt; 100 (T/EC4 = 0.99) </t>
  </si>
  <si>
    <t>fcyl &gt;=100</t>
  </si>
  <si>
    <t>fcyl&gt;=100</t>
  </si>
  <si>
    <t>none with fcyl &gt; 100 Mpa</t>
  </si>
  <si>
    <t>To Eurocode 4 1994-1-1:2004</t>
  </si>
  <si>
    <t xml:space="preserve">  ee) Rectangular No Moment</t>
  </si>
  <si>
    <r>
      <rPr>
        <b/>
        <sz val="11"/>
        <color theme="1"/>
        <rFont val="Calibri"/>
        <family val="2"/>
        <scheme val="minor"/>
      </rPr>
      <t>31</t>
    </r>
    <r>
      <rPr>
        <sz val="11"/>
        <color theme="1"/>
        <rFont val="Calibri"/>
        <family val="2"/>
        <scheme val="minor"/>
      </rPr>
      <t xml:space="preserve"> (27%) with  Test/EC4'k' &lt; 1 </t>
    </r>
  </si>
  <si>
    <t xml:space="preserve"> Summary  of  Composite  Column  Database (DB2) 2007 to 2017</t>
  </si>
  <si>
    <t xml:space="preserve">Bergmann </t>
  </si>
  <si>
    <t>-</t>
  </si>
  <si>
    <t>Bergmann</t>
  </si>
  <si>
    <r>
      <t xml:space="preserve">  35  Short Test/EC4 = 1.08; 100  Long Test/EC4 = 1.22;  </t>
    </r>
    <r>
      <rPr>
        <b/>
        <sz val="11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 xml:space="preserve"> (24%) with </t>
    </r>
    <r>
      <rPr>
        <b/>
        <sz val="11"/>
        <color theme="1"/>
        <rFont val="Calibri"/>
        <family val="2"/>
        <scheme val="minor"/>
      </rPr>
      <t>Test/EC4 &lt; 1</t>
    </r>
  </si>
  <si>
    <t xml:space="preserve"> fcyl &gt;=100:  10  'Short' (L/b &lt; 4)  Test/EC4 = 1.01;   45  'Long'  Test/EC4 = 1.44</t>
  </si>
  <si>
    <t>1 (6%) with Test/EC4 &lt; 1</t>
  </si>
  <si>
    <t>1 (10%) with Test/EC4 &lt; 1</t>
  </si>
  <si>
    <t xml:space="preserve"> fcyl &gt;75:  14  'Short' (L/b &lt; 4)  Test/EC4 = 1.01;   61  'Long'  Test/EC4 = 1.34</t>
  </si>
  <si>
    <r>
      <rPr>
        <b/>
        <sz val="11"/>
        <color theme="1"/>
        <rFont val="Calibri"/>
        <family val="2"/>
        <scheme val="minor"/>
      </rPr>
      <t>32</t>
    </r>
    <r>
      <rPr>
        <sz val="11"/>
        <color theme="1"/>
        <rFont val="Calibri"/>
        <family val="2"/>
        <scheme val="minor"/>
      </rPr>
      <t xml:space="preserve"> (28%) with  Test/EC4'k' &lt; 1 </t>
    </r>
  </si>
  <si>
    <t>( by BSI with corrigendum to 2009 )</t>
  </si>
  <si>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(21%) with  Test/EC4 &lt; 1 </t>
    </r>
  </si>
  <si>
    <r>
      <rPr>
        <b/>
        <sz val="11"/>
        <color theme="1"/>
        <rFont val="Calibri"/>
        <family val="2"/>
        <scheme val="minor"/>
      </rPr>
      <t>16</t>
    </r>
    <r>
      <rPr>
        <sz val="11"/>
        <color theme="1"/>
        <rFont val="Calibri"/>
        <family val="2"/>
        <scheme val="minor"/>
      </rPr>
      <t xml:space="preserve"> (18%) with  Test/EC4 &lt; 1 </t>
    </r>
  </si>
  <si>
    <r>
      <rPr>
        <b/>
        <sz val="11"/>
        <color theme="1"/>
        <rFont val="Calibri"/>
        <family val="2"/>
        <scheme val="minor"/>
      </rPr>
      <t>132</t>
    </r>
    <r>
      <rPr>
        <sz val="11"/>
        <color theme="1"/>
        <rFont val="Calibri"/>
        <family val="2"/>
        <scheme val="minor"/>
      </rPr>
      <t xml:space="preserve">  (28%)  with  </t>
    </r>
    <r>
      <rPr>
        <b/>
        <sz val="11"/>
        <color theme="1"/>
        <rFont val="Calibri"/>
        <family val="2"/>
        <scheme val="minor"/>
      </rPr>
      <t>Test/EC4'k' &lt; 1</t>
    </r>
  </si>
  <si>
    <t>Overall  Totals</t>
  </si>
  <si>
    <r>
      <t>33 (29%) with Test/EC4</t>
    </r>
    <r>
      <rPr>
        <vertAlign val="subscript"/>
        <sz val="11"/>
        <color theme="1"/>
        <rFont val="Calibri"/>
        <family val="2"/>
        <scheme val="minor"/>
      </rPr>
      <t>2nd</t>
    </r>
    <r>
      <rPr>
        <sz val="11"/>
        <color theme="1"/>
        <rFont val="Calibri"/>
        <family val="2"/>
        <scheme val="minor"/>
      </rPr>
      <t xml:space="preserve">  &lt; 1</t>
    </r>
  </si>
  <si>
    <r>
      <t xml:space="preserve">13 (11%) with Test/EC4 </t>
    </r>
    <r>
      <rPr>
        <vertAlign val="subscript"/>
        <sz val="11"/>
        <color theme="1"/>
        <rFont val="Calibri"/>
        <family val="2"/>
        <scheme val="minor"/>
      </rPr>
      <t>2nd+</t>
    </r>
    <r>
      <rPr>
        <sz val="11"/>
        <color theme="1"/>
        <rFont val="Calibri"/>
        <family val="2"/>
        <scheme val="minor"/>
      </rPr>
      <t xml:space="preserve">  &lt; 1</t>
    </r>
  </si>
  <si>
    <r>
      <t>22 (20%) with Test/EC4</t>
    </r>
    <r>
      <rPr>
        <vertAlign val="subscript"/>
        <sz val="11"/>
        <color theme="1"/>
        <rFont val="Calibri"/>
        <family val="2"/>
        <scheme val="minor"/>
      </rPr>
      <t>2nd</t>
    </r>
    <r>
      <rPr>
        <sz val="11"/>
        <color theme="1"/>
        <rFont val="Calibri"/>
        <family val="2"/>
        <scheme val="minor"/>
      </rPr>
      <t xml:space="preserve"> &lt; 1</t>
    </r>
  </si>
  <si>
    <t>(with Moment 25 Circ &amp; 25 Rect fcyl&gt;75)</t>
  </si>
  <si>
    <r>
      <t xml:space="preserve">10 (9%)  with Test/EC4 </t>
    </r>
    <r>
      <rPr>
        <vertAlign val="subscript"/>
        <sz val="11"/>
        <color theme="1"/>
        <rFont val="Calibri"/>
        <family val="2"/>
        <scheme val="minor"/>
      </rPr>
      <t>2nd+</t>
    </r>
    <r>
      <rPr>
        <sz val="11"/>
        <color theme="1"/>
        <rFont val="Calibri"/>
        <family val="2"/>
        <scheme val="minor"/>
      </rPr>
      <t xml:space="preserve"> &lt;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</si>
</sst>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/>
    <xf numFmtId="2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2" fontId="0" fillId="0" borderId="5" xfId="0" applyNumberFormat="1" applyFill="1" applyBorder="1"/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0" fillId="0" borderId="2" xfId="0" applyNumberFormat="1" applyBorder="1"/>
    <xf numFmtId="164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3" xfId="0" applyFont="1" applyBorder="1" applyAlignment="1">
      <alignment horizontal="right"/>
    </xf>
    <xf numFmtId="164" fontId="0" fillId="0" borderId="3" xfId="0" applyNumberFormat="1" applyBorder="1"/>
    <xf numFmtId="164" fontId="1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164" fontId="0" fillId="0" borderId="7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/>
    <xf numFmtId="2" fontId="0" fillId="0" borderId="9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3" borderId="2" xfId="1" applyBorder="1" applyAlignment="1">
      <alignment horizontal="center"/>
    </xf>
    <xf numFmtId="0" fontId="3" fillId="3" borderId="4" xfId="1" applyBorder="1" applyAlignment="1">
      <alignment horizontal="center"/>
    </xf>
    <xf numFmtId="0" fontId="3" fillId="3" borderId="14" xfId="1" applyBorder="1" applyAlignment="1">
      <alignment horizontal="center"/>
    </xf>
    <xf numFmtId="0" fontId="3" fillId="3" borderId="3" xfId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3" borderId="1" xfId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20% - Accent5" xfId="1" builtinId="4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3"/>
  <sheetViews>
    <sheetView tabSelected="1" topLeftCell="A61" zoomScaleNormal="100" workbookViewId="0">
      <selection activeCell="J43" sqref="J43"/>
    </sheetView>
  </sheetViews>
  <sheetFormatPr defaultRowHeight="15" x14ac:dyDescent="0.25"/>
  <cols>
    <col min="1" max="1" width="20.7109375" customWidth="1"/>
    <col min="2" max="2" width="9.140625" style="43"/>
    <col min="6" max="6" width="9" customWidth="1"/>
    <col min="7" max="7" width="9.140625" style="42"/>
    <col min="11" max="11" width="35.7109375" customWidth="1"/>
  </cols>
  <sheetData>
    <row r="1" spans="1:13" x14ac:dyDescent="0.25">
      <c r="A1" s="57" t="s">
        <v>63</v>
      </c>
      <c r="B1" s="58"/>
      <c r="C1" s="58"/>
      <c r="D1" s="58"/>
      <c r="E1" s="58"/>
      <c r="F1" s="59"/>
      <c r="G1" s="48"/>
      <c r="H1" s="9"/>
      <c r="I1" s="1"/>
      <c r="J1" s="1"/>
      <c r="K1" s="2"/>
    </row>
    <row r="2" spans="1:13" x14ac:dyDescent="0.25">
      <c r="A2" s="67" t="s">
        <v>53</v>
      </c>
      <c r="B2" s="67"/>
      <c r="C2" s="67"/>
      <c r="D2" s="67"/>
      <c r="E2" s="67"/>
      <c r="F2" s="10"/>
      <c r="G2" s="49"/>
      <c r="H2" s="9"/>
      <c r="I2" s="1"/>
      <c r="J2" s="1"/>
      <c r="K2" s="51"/>
    </row>
    <row r="3" spans="1:13" x14ac:dyDescent="0.25">
      <c r="A3" s="7"/>
      <c r="B3" s="7"/>
      <c r="C3" s="7"/>
      <c r="D3" s="7"/>
      <c r="E3" s="8"/>
      <c r="F3" s="50"/>
      <c r="G3" s="49"/>
      <c r="H3" s="9"/>
      <c r="I3" s="10"/>
      <c r="J3" s="24"/>
      <c r="K3" s="45"/>
      <c r="L3" s="46"/>
      <c r="M3" s="47"/>
    </row>
    <row r="4" spans="1:13" x14ac:dyDescent="0.25">
      <c r="A4" s="7"/>
      <c r="B4" s="7"/>
      <c r="C4" s="7"/>
      <c r="D4" s="7"/>
      <c r="E4" s="60" t="s">
        <v>54</v>
      </c>
      <c r="F4" s="61"/>
      <c r="G4" s="62"/>
      <c r="H4" s="61"/>
      <c r="I4" s="61"/>
      <c r="J4" s="63"/>
      <c r="K4" s="44" t="s">
        <v>60</v>
      </c>
    </row>
    <row r="5" spans="1:13" x14ac:dyDescent="0.25">
      <c r="A5" s="3"/>
      <c r="B5" s="3"/>
      <c r="C5" s="3"/>
      <c r="D5" s="3"/>
      <c r="E5" s="68" t="s">
        <v>0</v>
      </c>
      <c r="F5" s="68"/>
      <c r="G5" s="68" t="s">
        <v>11</v>
      </c>
      <c r="H5" s="68"/>
      <c r="I5" s="68" t="s">
        <v>12</v>
      </c>
      <c r="J5" s="68"/>
      <c r="K5" s="2" t="s">
        <v>73</v>
      </c>
    </row>
    <row r="6" spans="1:13" x14ac:dyDescent="0.25">
      <c r="A6" s="4"/>
      <c r="B6" s="5"/>
      <c r="C6" s="4" t="s">
        <v>1</v>
      </c>
      <c r="D6" s="4" t="s">
        <v>2</v>
      </c>
      <c r="E6" s="4" t="s">
        <v>3</v>
      </c>
      <c r="F6" s="25" t="s">
        <v>4</v>
      </c>
      <c r="G6" s="35" t="s">
        <v>13</v>
      </c>
      <c r="H6" s="31" t="s">
        <v>14</v>
      </c>
      <c r="I6" s="5" t="s">
        <v>3</v>
      </c>
      <c r="J6" s="5" t="s">
        <v>14</v>
      </c>
      <c r="K6" s="6"/>
    </row>
    <row r="7" spans="1:13" x14ac:dyDescent="0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26" t="s">
        <v>10</v>
      </c>
      <c r="G7" s="36" t="s">
        <v>10</v>
      </c>
      <c r="H7" s="29" t="s">
        <v>10</v>
      </c>
      <c r="I7" s="4" t="s">
        <v>10</v>
      </c>
      <c r="J7" s="4" t="s">
        <v>10</v>
      </c>
      <c r="K7" s="6" t="s">
        <v>5</v>
      </c>
    </row>
    <row r="8" spans="1:13" x14ac:dyDescent="0.25">
      <c r="A8" s="69" t="s">
        <v>33</v>
      </c>
      <c r="B8" s="69"/>
      <c r="C8" s="69"/>
      <c r="D8" s="3"/>
      <c r="E8" s="3"/>
      <c r="F8" s="10"/>
      <c r="G8" s="34"/>
      <c r="H8" s="9"/>
      <c r="I8" s="1"/>
      <c r="J8" s="1"/>
      <c r="K8" s="2"/>
    </row>
    <row r="9" spans="1:13" x14ac:dyDescent="0.25">
      <c r="A9" s="3" t="s">
        <v>64</v>
      </c>
      <c r="B9" s="3">
        <v>1994</v>
      </c>
      <c r="C9" s="3">
        <v>37</v>
      </c>
      <c r="D9" s="3">
        <v>1</v>
      </c>
      <c r="E9" s="12">
        <v>1.1100000000000001</v>
      </c>
      <c r="F9" s="53" t="s">
        <v>65</v>
      </c>
      <c r="G9" s="37"/>
      <c r="H9" s="30"/>
      <c r="I9" s="3"/>
      <c r="J9" s="3"/>
      <c r="K9" s="14" t="s">
        <v>15</v>
      </c>
    </row>
    <row r="10" spans="1:13" x14ac:dyDescent="0.25">
      <c r="A10" s="3" t="s">
        <v>16</v>
      </c>
      <c r="B10" s="3">
        <v>1995</v>
      </c>
      <c r="C10" s="3">
        <v>40</v>
      </c>
      <c r="D10" s="3">
        <v>2</v>
      </c>
      <c r="E10" s="12">
        <v>0.67</v>
      </c>
      <c r="F10" s="27">
        <v>0.115</v>
      </c>
      <c r="G10" s="38"/>
      <c r="H10" s="30"/>
      <c r="I10" s="3"/>
      <c r="J10" s="3"/>
      <c r="K10" s="14" t="s">
        <v>15</v>
      </c>
    </row>
    <row r="11" spans="1:13" x14ac:dyDescent="0.25">
      <c r="A11" s="3" t="s">
        <v>17</v>
      </c>
      <c r="B11" s="3">
        <v>2004</v>
      </c>
      <c r="C11" s="3">
        <v>142</v>
      </c>
      <c r="D11" s="3">
        <v>3</v>
      </c>
      <c r="E11" s="12">
        <v>0.97</v>
      </c>
      <c r="F11" s="27">
        <v>8.8999999999999996E-2</v>
      </c>
      <c r="G11" s="39"/>
      <c r="H11" s="30"/>
      <c r="I11" s="3"/>
      <c r="J11" s="3"/>
      <c r="K11" s="3"/>
    </row>
    <row r="12" spans="1:13" x14ac:dyDescent="0.25">
      <c r="A12" s="3" t="s">
        <v>18</v>
      </c>
      <c r="B12" s="3">
        <v>2008</v>
      </c>
      <c r="C12" s="3">
        <v>147</v>
      </c>
      <c r="D12" s="3">
        <v>10</v>
      </c>
      <c r="E12" s="12">
        <v>1.1000000000000001</v>
      </c>
      <c r="F12" s="27">
        <v>2.5999999999999999E-2</v>
      </c>
      <c r="G12" s="39"/>
      <c r="H12" s="30"/>
      <c r="I12" s="3"/>
      <c r="J12" s="3"/>
      <c r="K12" s="3"/>
    </row>
    <row r="13" spans="1:13" x14ac:dyDescent="0.25">
      <c r="A13" s="3" t="s">
        <v>19</v>
      </c>
      <c r="B13" s="3">
        <v>2013</v>
      </c>
      <c r="C13" s="3">
        <v>155</v>
      </c>
      <c r="D13" s="3">
        <v>3</v>
      </c>
      <c r="E13" s="12">
        <v>1.1299999999999999</v>
      </c>
      <c r="F13" s="27">
        <v>5.0999999999999997E-2</v>
      </c>
      <c r="G13" s="39"/>
      <c r="H13" s="30"/>
      <c r="I13" s="3"/>
      <c r="J13" s="3"/>
      <c r="K13" s="3"/>
    </row>
    <row r="14" spans="1:13" x14ac:dyDescent="0.25">
      <c r="A14" s="3" t="s">
        <v>20</v>
      </c>
      <c r="B14" s="3">
        <v>2001</v>
      </c>
      <c r="C14" s="3">
        <v>135</v>
      </c>
      <c r="D14" s="3">
        <v>5</v>
      </c>
      <c r="E14" s="12">
        <v>1.08</v>
      </c>
      <c r="F14" s="27">
        <v>8.4000000000000005E-2</v>
      </c>
      <c r="G14" s="39"/>
      <c r="H14" s="30"/>
      <c r="I14" s="3"/>
      <c r="J14" s="3"/>
      <c r="K14" s="3"/>
    </row>
    <row r="15" spans="1:13" x14ac:dyDescent="0.25">
      <c r="A15" s="15" t="s">
        <v>21</v>
      </c>
      <c r="B15" s="3"/>
      <c r="C15" s="3"/>
      <c r="D15" s="17">
        <v>24</v>
      </c>
      <c r="E15" s="18">
        <v>1.04</v>
      </c>
      <c r="F15" s="28">
        <v>5.8000000000000003E-2</v>
      </c>
      <c r="G15" s="39"/>
      <c r="H15" s="30"/>
      <c r="I15" s="3"/>
      <c r="J15" s="3"/>
      <c r="K15" s="23" t="s">
        <v>74</v>
      </c>
    </row>
    <row r="16" spans="1:13" x14ac:dyDescent="0.25">
      <c r="A16" s="15"/>
      <c r="B16" s="3"/>
      <c r="C16" s="17" t="s">
        <v>55</v>
      </c>
      <c r="D16" s="17">
        <v>8</v>
      </c>
      <c r="E16" s="18">
        <v>1.04</v>
      </c>
      <c r="F16" s="28"/>
      <c r="G16" s="39"/>
      <c r="H16" s="30"/>
      <c r="I16" s="3"/>
      <c r="J16" s="3"/>
      <c r="K16" s="23" t="s">
        <v>56</v>
      </c>
    </row>
    <row r="17" spans="1:11" x14ac:dyDescent="0.25">
      <c r="A17" s="3"/>
      <c r="B17" s="3"/>
      <c r="C17" s="3"/>
      <c r="D17" s="3"/>
      <c r="E17" s="12"/>
      <c r="F17" s="27"/>
      <c r="G17" s="39"/>
      <c r="H17" s="30"/>
      <c r="I17" s="3"/>
      <c r="J17" s="3"/>
      <c r="K17" s="3"/>
    </row>
    <row r="18" spans="1:11" x14ac:dyDescent="0.25">
      <c r="A18" s="64" t="s">
        <v>32</v>
      </c>
      <c r="B18" s="65"/>
      <c r="C18" s="66"/>
      <c r="D18" s="3"/>
      <c r="E18" s="12"/>
      <c r="F18" s="27"/>
      <c r="G18" s="39"/>
      <c r="H18" s="30"/>
      <c r="I18" s="3"/>
      <c r="J18" s="3"/>
      <c r="K18" s="3"/>
    </row>
    <row r="19" spans="1:11" x14ac:dyDescent="0.25">
      <c r="A19" s="3" t="s">
        <v>22</v>
      </c>
      <c r="B19" s="3">
        <v>1970</v>
      </c>
      <c r="C19" s="3">
        <v>122</v>
      </c>
      <c r="D19" s="3">
        <v>24</v>
      </c>
      <c r="E19" s="12">
        <v>1.0900000000000001</v>
      </c>
      <c r="F19" s="27">
        <v>0.11799999999999999</v>
      </c>
      <c r="G19" s="39"/>
      <c r="H19" s="30"/>
      <c r="I19" s="3"/>
      <c r="J19" s="3"/>
      <c r="K19" s="14" t="s">
        <v>15</v>
      </c>
    </row>
    <row r="20" spans="1:11" x14ac:dyDescent="0.25">
      <c r="A20" s="3" t="s">
        <v>23</v>
      </c>
      <c r="B20" s="3">
        <v>1988</v>
      </c>
      <c r="C20" s="3">
        <v>125</v>
      </c>
      <c r="D20" s="3">
        <v>6</v>
      </c>
      <c r="E20" s="12">
        <v>1.1299999999999999</v>
      </c>
      <c r="F20" s="27">
        <v>7.4999999999999997E-2</v>
      </c>
      <c r="G20" s="39"/>
      <c r="H20" s="30"/>
      <c r="I20" s="3"/>
      <c r="J20" s="3"/>
      <c r="K20" s="14" t="s">
        <v>15</v>
      </c>
    </row>
    <row r="21" spans="1:11" x14ac:dyDescent="0.25">
      <c r="A21" s="3" t="s">
        <v>66</v>
      </c>
      <c r="B21" s="3">
        <v>1994</v>
      </c>
      <c r="C21" s="3">
        <v>37</v>
      </c>
      <c r="D21" s="3">
        <v>1</v>
      </c>
      <c r="E21" s="12">
        <v>1.31</v>
      </c>
      <c r="F21" s="53" t="s">
        <v>65</v>
      </c>
      <c r="G21" s="39"/>
      <c r="H21" s="30"/>
      <c r="I21" s="3"/>
      <c r="J21" s="3"/>
      <c r="K21" s="23" t="s">
        <v>15</v>
      </c>
    </row>
    <row r="22" spans="1:11" x14ac:dyDescent="0.25">
      <c r="A22" s="3" t="s">
        <v>24</v>
      </c>
      <c r="B22" s="3">
        <v>1994</v>
      </c>
      <c r="C22" s="3">
        <v>128</v>
      </c>
      <c r="D22" s="3">
        <v>6</v>
      </c>
      <c r="E22" s="12">
        <v>1.1200000000000001</v>
      </c>
      <c r="F22" s="27">
        <v>0.16200000000000001</v>
      </c>
      <c r="G22" s="39"/>
      <c r="H22" s="30"/>
      <c r="I22" s="3"/>
      <c r="J22" s="3"/>
      <c r="K22" s="23"/>
    </row>
    <row r="23" spans="1:11" x14ac:dyDescent="0.25">
      <c r="A23" s="3" t="s">
        <v>16</v>
      </c>
      <c r="B23" s="3">
        <v>1995</v>
      </c>
      <c r="C23" s="3">
        <v>40</v>
      </c>
      <c r="D23" s="3">
        <v>5</v>
      </c>
      <c r="E23" s="12">
        <v>0.95</v>
      </c>
      <c r="F23" s="27">
        <v>0.127</v>
      </c>
      <c r="G23" s="39"/>
      <c r="H23" s="30"/>
      <c r="I23" s="3"/>
      <c r="J23" s="3"/>
      <c r="K23" s="23" t="s">
        <v>15</v>
      </c>
    </row>
    <row r="24" spans="1:11" x14ac:dyDescent="0.25">
      <c r="A24" s="3" t="s">
        <v>18</v>
      </c>
      <c r="B24" s="3">
        <v>2008</v>
      </c>
      <c r="C24" s="3">
        <v>147</v>
      </c>
      <c r="D24" s="3">
        <v>6</v>
      </c>
      <c r="E24" s="12">
        <v>1.22</v>
      </c>
      <c r="F24" s="27">
        <v>8.7999999999999995E-2</v>
      </c>
      <c r="G24" s="39"/>
      <c r="H24" s="30"/>
      <c r="I24" s="3"/>
      <c r="J24" s="3"/>
      <c r="K24" s="3"/>
    </row>
    <row r="25" spans="1:11" x14ac:dyDescent="0.25">
      <c r="A25" s="3" t="s">
        <v>25</v>
      </c>
      <c r="B25" s="3">
        <v>2011</v>
      </c>
      <c r="C25" s="3">
        <v>148</v>
      </c>
      <c r="D25" s="3">
        <v>2</v>
      </c>
      <c r="E25" s="12">
        <v>1.1200000000000001</v>
      </c>
      <c r="F25" s="27">
        <v>0.186</v>
      </c>
      <c r="G25" s="39"/>
      <c r="H25" s="30"/>
      <c r="I25" s="3"/>
      <c r="J25" s="3"/>
      <c r="K25" s="3"/>
    </row>
    <row r="26" spans="1:11" x14ac:dyDescent="0.25">
      <c r="A26" s="3" t="s">
        <v>26</v>
      </c>
      <c r="B26" s="3">
        <v>2012</v>
      </c>
      <c r="C26" s="3">
        <v>151</v>
      </c>
      <c r="D26" s="3">
        <v>24</v>
      </c>
      <c r="E26" s="12">
        <v>1.08</v>
      </c>
      <c r="F26" s="27">
        <v>6.4000000000000001E-2</v>
      </c>
      <c r="G26" s="39"/>
      <c r="H26" s="30"/>
      <c r="I26" s="3"/>
      <c r="J26" s="3"/>
      <c r="K26" s="3"/>
    </row>
    <row r="27" spans="1:11" x14ac:dyDescent="0.25">
      <c r="A27" s="3" t="s">
        <v>27</v>
      </c>
      <c r="B27" s="3">
        <v>2012</v>
      </c>
      <c r="C27" s="3">
        <v>154</v>
      </c>
      <c r="D27" s="3">
        <v>2</v>
      </c>
      <c r="E27" s="12">
        <v>1.22</v>
      </c>
      <c r="F27" s="27">
        <v>7.0999999999999994E-2</v>
      </c>
      <c r="G27" s="39"/>
      <c r="H27" s="30"/>
      <c r="I27" s="3"/>
      <c r="J27" s="3"/>
      <c r="K27" s="3"/>
    </row>
    <row r="28" spans="1:11" x14ac:dyDescent="0.25">
      <c r="A28" s="3" t="s">
        <v>28</v>
      </c>
      <c r="B28" s="3">
        <v>2013</v>
      </c>
      <c r="C28" s="3">
        <v>156</v>
      </c>
      <c r="D28" s="3">
        <v>7</v>
      </c>
      <c r="E28" s="12">
        <v>1.06</v>
      </c>
      <c r="F28" s="27">
        <v>2.1000000000000001E-2</v>
      </c>
      <c r="G28" s="39"/>
      <c r="H28" s="30"/>
      <c r="I28" s="3"/>
      <c r="J28" s="3"/>
      <c r="K28" s="3"/>
    </row>
    <row r="29" spans="1:11" x14ac:dyDescent="0.25">
      <c r="A29" s="3" t="s">
        <v>29</v>
      </c>
      <c r="B29" s="3">
        <v>2013</v>
      </c>
      <c r="C29" s="3">
        <v>157</v>
      </c>
      <c r="D29" s="3">
        <v>3</v>
      </c>
      <c r="E29" s="12">
        <v>0.93</v>
      </c>
      <c r="F29" s="27">
        <v>0.11700000000000001</v>
      </c>
      <c r="G29" s="39"/>
      <c r="H29" s="30"/>
      <c r="I29" s="3"/>
      <c r="J29" s="3"/>
      <c r="K29" s="3"/>
    </row>
    <row r="30" spans="1:11" x14ac:dyDescent="0.25">
      <c r="A30" s="3" t="s">
        <v>20</v>
      </c>
      <c r="B30" s="3">
        <v>2001</v>
      </c>
      <c r="C30" s="3">
        <v>135</v>
      </c>
      <c r="D30" s="3">
        <v>1</v>
      </c>
      <c r="E30" s="12">
        <v>1.21</v>
      </c>
      <c r="F30" s="53" t="s">
        <v>65</v>
      </c>
      <c r="G30" s="39"/>
      <c r="H30" s="30"/>
      <c r="I30" s="3"/>
      <c r="J30" s="3"/>
      <c r="K30" s="3"/>
    </row>
    <row r="31" spans="1:11" x14ac:dyDescent="0.25">
      <c r="A31" s="15" t="s">
        <v>30</v>
      </c>
      <c r="B31" s="3"/>
      <c r="C31" s="3"/>
      <c r="D31" s="17">
        <v>87</v>
      </c>
      <c r="E31" s="18">
        <v>1.0900000000000001</v>
      </c>
      <c r="F31" s="28">
        <v>9.4E-2</v>
      </c>
      <c r="G31" s="39"/>
      <c r="H31" s="30"/>
      <c r="I31" s="3"/>
      <c r="J31" s="3"/>
      <c r="K31" s="23" t="s">
        <v>75</v>
      </c>
    </row>
    <row r="32" spans="1:11" x14ac:dyDescent="0.25">
      <c r="A32" s="15"/>
      <c r="B32" s="3"/>
      <c r="C32" s="17" t="s">
        <v>55</v>
      </c>
      <c r="D32" s="17">
        <v>17</v>
      </c>
      <c r="E32" s="18">
        <v>1.1299999999999999</v>
      </c>
      <c r="F32" s="54"/>
      <c r="G32" s="39"/>
      <c r="H32" s="30"/>
      <c r="I32" s="3"/>
      <c r="J32" s="3"/>
      <c r="K32" s="23" t="s">
        <v>69</v>
      </c>
    </row>
    <row r="33" spans="1:11" x14ac:dyDescent="0.25">
      <c r="A33" s="15"/>
      <c r="B33" s="3"/>
      <c r="C33" s="17" t="s">
        <v>57</v>
      </c>
      <c r="D33" s="17">
        <v>10</v>
      </c>
      <c r="E33" s="18">
        <v>1.05</v>
      </c>
      <c r="F33" s="54"/>
      <c r="G33" s="39"/>
      <c r="H33" s="30"/>
      <c r="I33" s="3"/>
      <c r="J33" s="3"/>
      <c r="K33" s="23" t="s">
        <v>70</v>
      </c>
    </row>
    <row r="34" spans="1:11" x14ac:dyDescent="0.25">
      <c r="A34" s="3"/>
      <c r="B34" s="3"/>
      <c r="C34" s="3"/>
      <c r="D34" s="3"/>
      <c r="E34" s="12"/>
      <c r="F34" s="27"/>
      <c r="G34" s="39"/>
      <c r="H34" s="30"/>
      <c r="I34" s="3"/>
      <c r="J34" s="3"/>
      <c r="K34" s="3"/>
    </row>
    <row r="35" spans="1:11" x14ac:dyDescent="0.25">
      <c r="A35" s="16" t="s">
        <v>31</v>
      </c>
      <c r="B35" s="16"/>
      <c r="C35" s="16"/>
      <c r="D35" s="3"/>
      <c r="E35" s="12"/>
      <c r="F35" s="27"/>
      <c r="G35" s="39"/>
      <c r="H35" s="30"/>
      <c r="I35" s="3"/>
      <c r="J35" s="3"/>
      <c r="K35" s="3"/>
    </row>
    <row r="36" spans="1:11" x14ac:dyDescent="0.25">
      <c r="A36" s="3" t="s">
        <v>34</v>
      </c>
      <c r="B36" s="3">
        <v>1991</v>
      </c>
      <c r="C36" s="3">
        <v>126</v>
      </c>
      <c r="D36" s="3">
        <v>27</v>
      </c>
      <c r="E36" s="12">
        <v>1.28</v>
      </c>
      <c r="F36" s="27">
        <v>7.8E-2</v>
      </c>
      <c r="G36" s="52">
        <v>1.36</v>
      </c>
      <c r="H36" s="32">
        <v>8.8999999999999996E-2</v>
      </c>
      <c r="I36" s="3">
        <v>1.46</v>
      </c>
      <c r="J36" s="13">
        <v>0.10199999999999999</v>
      </c>
      <c r="K36" s="23" t="s">
        <v>15</v>
      </c>
    </row>
    <row r="37" spans="1:11" x14ac:dyDescent="0.25">
      <c r="A37" s="3" t="s">
        <v>16</v>
      </c>
      <c r="B37" s="3">
        <v>1995</v>
      </c>
      <c r="C37" s="3">
        <v>40</v>
      </c>
      <c r="D37" s="3">
        <v>18</v>
      </c>
      <c r="E37" s="12">
        <v>0.99</v>
      </c>
      <c r="F37" s="27">
        <v>8.5000000000000006E-2</v>
      </c>
      <c r="G37" s="52">
        <v>1.01</v>
      </c>
      <c r="H37" s="32">
        <v>0.221</v>
      </c>
      <c r="I37" s="3">
        <v>1.07</v>
      </c>
      <c r="J37" s="13">
        <v>0.1</v>
      </c>
      <c r="K37" s="23" t="s">
        <v>15</v>
      </c>
    </row>
    <row r="38" spans="1:11" x14ac:dyDescent="0.25">
      <c r="A38" s="3" t="s">
        <v>18</v>
      </c>
      <c r="B38" s="3">
        <v>2008</v>
      </c>
      <c r="C38" s="3">
        <v>147</v>
      </c>
      <c r="D38" s="3">
        <v>4</v>
      </c>
      <c r="E38" s="12">
        <v>1.35</v>
      </c>
      <c r="F38" s="27">
        <v>4.9000000000000002E-2</v>
      </c>
      <c r="G38" s="52">
        <v>1.36</v>
      </c>
      <c r="H38" s="32">
        <v>6.3E-2</v>
      </c>
      <c r="I38" s="3">
        <v>1.71</v>
      </c>
      <c r="J38" s="13">
        <v>0.155</v>
      </c>
      <c r="K38" s="3"/>
    </row>
    <row r="39" spans="1:11" x14ac:dyDescent="0.25">
      <c r="A39" s="3" t="s">
        <v>35</v>
      </c>
      <c r="B39" s="3">
        <v>2011</v>
      </c>
      <c r="C39" s="3">
        <v>148</v>
      </c>
      <c r="D39" s="3">
        <v>9</v>
      </c>
      <c r="E39" s="12">
        <v>1.0900000000000001</v>
      </c>
      <c r="F39" s="27">
        <v>0.13</v>
      </c>
      <c r="G39" s="52">
        <v>1.1200000000000001</v>
      </c>
      <c r="H39" s="32">
        <v>0.13700000000000001</v>
      </c>
      <c r="I39" s="3">
        <v>1.1599999999999999</v>
      </c>
      <c r="J39" s="13">
        <v>0.14000000000000001</v>
      </c>
      <c r="K39" s="3"/>
    </row>
    <row r="40" spans="1:11" x14ac:dyDescent="0.25">
      <c r="A40" s="3" t="s">
        <v>36</v>
      </c>
      <c r="B40" s="3">
        <v>2011</v>
      </c>
      <c r="C40" s="3">
        <v>149</v>
      </c>
      <c r="D40" s="20">
        <v>16</v>
      </c>
      <c r="E40" s="21">
        <v>1.02</v>
      </c>
      <c r="F40" s="27">
        <v>0.17699999999999999</v>
      </c>
      <c r="G40" s="52">
        <v>0.98</v>
      </c>
      <c r="H40" s="32">
        <v>0.154</v>
      </c>
      <c r="I40" s="3">
        <v>1.1499999999999999</v>
      </c>
      <c r="J40" s="13">
        <v>0.252</v>
      </c>
      <c r="K40" s="3"/>
    </row>
    <row r="41" spans="1:11" x14ac:dyDescent="0.25">
      <c r="A41" s="3" t="s">
        <v>37</v>
      </c>
      <c r="B41" s="3">
        <v>2011</v>
      </c>
      <c r="C41" s="3">
        <v>150</v>
      </c>
      <c r="D41" s="3">
        <v>32</v>
      </c>
      <c r="E41" s="12">
        <v>1.1200000000000001</v>
      </c>
      <c r="F41" s="27">
        <v>0.14299999999999999</v>
      </c>
      <c r="G41" s="52">
        <v>1.1000000000000001</v>
      </c>
      <c r="H41" s="32">
        <v>0.184</v>
      </c>
      <c r="I41" s="3">
        <v>1.38</v>
      </c>
      <c r="J41" s="13">
        <v>0.23</v>
      </c>
      <c r="K41" s="3"/>
    </row>
    <row r="42" spans="1:11" x14ac:dyDescent="0.25">
      <c r="A42" s="3" t="s">
        <v>37</v>
      </c>
      <c r="B42" s="3">
        <v>2013</v>
      </c>
      <c r="C42" s="3">
        <v>157</v>
      </c>
      <c r="D42" s="3">
        <v>6</v>
      </c>
      <c r="E42" s="12">
        <v>0.96</v>
      </c>
      <c r="F42" s="27">
        <v>0.14899999999999999</v>
      </c>
      <c r="G42" s="52">
        <v>0.96</v>
      </c>
      <c r="H42" s="32">
        <v>0.14799999999999999</v>
      </c>
      <c r="I42" s="3">
        <v>1.1000000000000001</v>
      </c>
      <c r="J42" s="13">
        <v>0.16300000000000001</v>
      </c>
      <c r="K42" s="3"/>
    </row>
    <row r="43" spans="1:11" x14ac:dyDescent="0.25">
      <c r="A43" s="3" t="s">
        <v>38</v>
      </c>
      <c r="B43" s="3">
        <v>2017</v>
      </c>
      <c r="C43" s="3">
        <v>170</v>
      </c>
      <c r="D43" s="3">
        <v>2</v>
      </c>
      <c r="E43" s="12">
        <v>0.9</v>
      </c>
      <c r="F43" s="27">
        <v>4.7E-2</v>
      </c>
      <c r="G43" s="52">
        <v>0.86</v>
      </c>
      <c r="H43" s="32">
        <v>2.5999999999999999E-2</v>
      </c>
      <c r="I43" s="3">
        <v>1.0900000000000001</v>
      </c>
      <c r="J43" s="13">
        <v>9.2999999999999999E-2</v>
      </c>
      <c r="K43" s="3"/>
    </row>
    <row r="44" spans="1:11" x14ac:dyDescent="0.25">
      <c r="A44" s="15" t="s">
        <v>30</v>
      </c>
      <c r="B44" s="3"/>
      <c r="C44" s="3"/>
      <c r="D44" s="17">
        <v>114</v>
      </c>
      <c r="E44" s="18">
        <v>1.1200000000000001</v>
      </c>
      <c r="F44" s="28">
        <v>0.11799999999999999</v>
      </c>
      <c r="G44" s="40">
        <v>1.1299999999999999</v>
      </c>
      <c r="H44" s="33">
        <v>0.15</v>
      </c>
      <c r="I44" s="17">
        <v>1.29</v>
      </c>
      <c r="J44" s="19">
        <v>0.16700000000000001</v>
      </c>
      <c r="K44" s="23" t="s">
        <v>62</v>
      </c>
    </row>
    <row r="45" spans="1:11" ht="18" x14ac:dyDescent="0.35">
      <c r="A45" s="15"/>
      <c r="B45" s="3"/>
      <c r="C45" s="17" t="s">
        <v>55</v>
      </c>
      <c r="D45" s="17">
        <v>25</v>
      </c>
      <c r="E45" s="18">
        <v>1.18</v>
      </c>
      <c r="F45" s="54"/>
      <c r="G45" s="40">
        <v>1.1299999999999999</v>
      </c>
      <c r="H45" s="33"/>
      <c r="I45" s="17">
        <v>1.46</v>
      </c>
      <c r="J45" s="19"/>
      <c r="K45" s="23" t="s">
        <v>78</v>
      </c>
    </row>
    <row r="46" spans="1:11" ht="18" x14ac:dyDescent="0.35">
      <c r="A46" s="15"/>
      <c r="B46" s="3"/>
      <c r="C46" s="17" t="s">
        <v>57</v>
      </c>
      <c r="D46" s="17">
        <v>4</v>
      </c>
      <c r="E46" s="18">
        <v>1.03</v>
      </c>
      <c r="F46" s="54"/>
      <c r="G46" s="40">
        <v>0.99</v>
      </c>
      <c r="H46" s="33"/>
      <c r="I46" s="17">
        <v>1.28</v>
      </c>
      <c r="J46" s="19"/>
      <c r="K46" s="23" t="s">
        <v>79</v>
      </c>
    </row>
    <row r="47" spans="1:11" x14ac:dyDescent="0.25">
      <c r="A47" s="3"/>
      <c r="B47" s="3"/>
      <c r="C47" s="3"/>
      <c r="D47" s="3"/>
      <c r="E47" s="12"/>
      <c r="F47" s="27"/>
      <c r="G47" s="39"/>
      <c r="H47" s="32"/>
      <c r="I47" s="3"/>
      <c r="J47" s="13"/>
      <c r="K47" s="3"/>
    </row>
    <row r="48" spans="1:11" x14ac:dyDescent="0.25">
      <c r="A48" s="64" t="s">
        <v>61</v>
      </c>
      <c r="B48" s="66"/>
      <c r="C48" s="16"/>
      <c r="D48" s="3"/>
      <c r="E48" s="12"/>
      <c r="F48" s="27"/>
      <c r="G48" s="39"/>
      <c r="H48" s="32"/>
      <c r="I48" s="3"/>
      <c r="J48" s="13"/>
      <c r="K48" s="3"/>
    </row>
    <row r="49" spans="1:11" x14ac:dyDescent="0.25">
      <c r="A49" s="3" t="s">
        <v>39</v>
      </c>
      <c r="B49" s="3">
        <v>2007</v>
      </c>
      <c r="C49" s="3">
        <v>146</v>
      </c>
      <c r="D49" s="3">
        <v>2</v>
      </c>
      <c r="E49" s="12">
        <v>1.03</v>
      </c>
      <c r="F49" s="27">
        <v>6.0999999999999999E-2</v>
      </c>
      <c r="G49" s="39"/>
      <c r="H49" s="32"/>
      <c r="I49" s="3"/>
      <c r="J49" s="13"/>
      <c r="K49" s="23"/>
    </row>
    <row r="50" spans="1:11" x14ac:dyDescent="0.25">
      <c r="A50" s="3" t="s">
        <v>40</v>
      </c>
      <c r="B50" s="3">
        <v>2007</v>
      </c>
      <c r="C50" s="3">
        <v>145</v>
      </c>
      <c r="D50" s="3">
        <v>10</v>
      </c>
      <c r="E50" s="12">
        <v>1.1200000000000001</v>
      </c>
      <c r="F50" s="27">
        <v>7.3999999999999996E-2</v>
      </c>
      <c r="G50" s="39"/>
      <c r="H50" s="32"/>
      <c r="I50" s="3"/>
      <c r="J50" s="13"/>
      <c r="K50" s="3"/>
    </row>
    <row r="51" spans="1:11" x14ac:dyDescent="0.25">
      <c r="A51" s="3" t="s">
        <v>18</v>
      </c>
      <c r="B51" s="3">
        <v>2008</v>
      </c>
      <c r="C51" s="3">
        <v>147</v>
      </c>
      <c r="D51" s="3">
        <v>10</v>
      </c>
      <c r="E51" s="12">
        <v>1</v>
      </c>
      <c r="F51" s="27">
        <v>8.3000000000000004E-2</v>
      </c>
      <c r="G51" s="39"/>
      <c r="H51" s="32"/>
      <c r="I51" s="3"/>
      <c r="J51" s="13"/>
      <c r="K51" s="3"/>
    </row>
    <row r="52" spans="1:11" x14ac:dyDescent="0.25">
      <c r="A52" s="3" t="s">
        <v>27</v>
      </c>
      <c r="B52" s="3">
        <v>2012</v>
      </c>
      <c r="C52" s="3">
        <v>154</v>
      </c>
      <c r="D52" s="3">
        <v>2</v>
      </c>
      <c r="E52" s="12">
        <v>1.08</v>
      </c>
      <c r="F52" s="27">
        <v>4.7E-2</v>
      </c>
      <c r="G52" s="39"/>
      <c r="H52" s="32"/>
      <c r="I52" s="3"/>
      <c r="J52" s="13"/>
      <c r="K52" s="3"/>
    </row>
    <row r="53" spans="1:11" x14ac:dyDescent="0.25">
      <c r="A53" s="3" t="s">
        <v>41</v>
      </c>
      <c r="B53" s="3">
        <v>2014</v>
      </c>
      <c r="C53" s="3">
        <v>159</v>
      </c>
      <c r="D53" s="3">
        <v>3</v>
      </c>
      <c r="E53" s="12">
        <v>0.93</v>
      </c>
      <c r="F53" s="27">
        <v>8.1000000000000003E-2</v>
      </c>
      <c r="G53" s="39"/>
      <c r="H53" s="32"/>
      <c r="I53" s="3"/>
      <c r="J53" s="13"/>
      <c r="K53" s="3"/>
    </row>
    <row r="54" spans="1:11" x14ac:dyDescent="0.25">
      <c r="A54" s="3" t="s">
        <v>42</v>
      </c>
      <c r="B54" s="3">
        <v>2015</v>
      </c>
      <c r="C54" s="3">
        <v>160</v>
      </c>
      <c r="D54" s="3">
        <v>12</v>
      </c>
      <c r="E54" s="12">
        <v>1.08</v>
      </c>
      <c r="F54" s="27">
        <v>0.16300000000000001</v>
      </c>
      <c r="G54" s="39"/>
      <c r="H54" s="32"/>
      <c r="I54" s="3"/>
      <c r="J54" s="13"/>
      <c r="K54" s="3"/>
    </row>
    <row r="55" spans="1:11" x14ac:dyDescent="0.25">
      <c r="A55" s="3" t="s">
        <v>43</v>
      </c>
      <c r="B55" s="1" t="s">
        <v>44</v>
      </c>
      <c r="C55" s="3">
        <v>164</v>
      </c>
      <c r="D55" s="3">
        <v>6</v>
      </c>
      <c r="E55" s="12">
        <v>1.1200000000000001</v>
      </c>
      <c r="F55" s="27">
        <v>4.9000000000000002E-2</v>
      </c>
      <c r="G55" s="39"/>
      <c r="H55" s="32"/>
      <c r="I55" s="3"/>
      <c r="J55" s="13"/>
      <c r="K55" s="3"/>
    </row>
    <row r="56" spans="1:11" x14ac:dyDescent="0.25">
      <c r="A56" s="3" t="s">
        <v>43</v>
      </c>
      <c r="B56" s="1" t="s">
        <v>45</v>
      </c>
      <c r="C56" s="3">
        <v>165</v>
      </c>
      <c r="D56" s="3">
        <v>8</v>
      </c>
      <c r="E56" s="12">
        <v>1.28</v>
      </c>
      <c r="F56" s="27">
        <v>0.187</v>
      </c>
      <c r="G56" s="39"/>
      <c r="H56" s="32"/>
      <c r="I56" s="3"/>
      <c r="J56" s="13"/>
      <c r="K56" s="3"/>
    </row>
    <row r="57" spans="1:11" x14ac:dyDescent="0.25">
      <c r="A57" s="3" t="s">
        <v>26</v>
      </c>
      <c r="B57" s="3">
        <v>2016</v>
      </c>
      <c r="C57" s="3">
        <v>162</v>
      </c>
      <c r="D57" s="3">
        <v>27</v>
      </c>
      <c r="E57" s="12">
        <v>1</v>
      </c>
      <c r="F57" s="27">
        <v>9.4E-2</v>
      </c>
      <c r="G57" s="39"/>
      <c r="H57" s="32"/>
      <c r="I57" s="3"/>
      <c r="J57" s="13"/>
      <c r="K57" s="3"/>
    </row>
    <row r="58" spans="1:11" x14ac:dyDescent="0.25">
      <c r="A58" s="3" t="s">
        <v>46</v>
      </c>
      <c r="B58" s="22" t="s">
        <v>47</v>
      </c>
      <c r="C58" s="3">
        <v>167</v>
      </c>
      <c r="D58" s="3">
        <v>9</v>
      </c>
      <c r="E58" s="12">
        <v>1.46</v>
      </c>
      <c r="F58" s="27">
        <v>0.35599999999999998</v>
      </c>
      <c r="G58" s="39"/>
      <c r="H58" s="32"/>
      <c r="I58" s="3"/>
      <c r="J58" s="13"/>
      <c r="K58" s="3"/>
    </row>
    <row r="59" spans="1:11" x14ac:dyDescent="0.25">
      <c r="A59" s="3" t="s">
        <v>46</v>
      </c>
      <c r="B59" s="22" t="s">
        <v>48</v>
      </c>
      <c r="C59" s="3">
        <v>168</v>
      </c>
      <c r="D59" s="3">
        <v>46</v>
      </c>
      <c r="E59" s="12">
        <v>1.34</v>
      </c>
      <c r="F59" s="27">
        <v>0.37</v>
      </c>
      <c r="G59" s="39"/>
      <c r="H59" s="32"/>
      <c r="I59" s="3"/>
      <c r="J59" s="13"/>
      <c r="K59" s="3"/>
    </row>
    <row r="60" spans="1:11" x14ac:dyDescent="0.25">
      <c r="A60" s="15" t="s">
        <v>30</v>
      </c>
      <c r="B60" s="3"/>
      <c r="C60" s="3"/>
      <c r="D60" s="17">
        <v>135</v>
      </c>
      <c r="E60" s="18">
        <v>1.19</v>
      </c>
      <c r="F60" s="28">
        <v>0.21199999999999999</v>
      </c>
      <c r="G60" s="73" t="s">
        <v>67</v>
      </c>
      <c r="H60" s="74"/>
      <c r="I60" s="74"/>
      <c r="J60" s="74"/>
      <c r="K60" s="75"/>
    </row>
    <row r="61" spans="1:11" x14ac:dyDescent="0.25">
      <c r="A61" s="15"/>
      <c r="B61" s="3"/>
      <c r="C61" s="17" t="s">
        <v>55</v>
      </c>
      <c r="D61" s="17">
        <v>75</v>
      </c>
      <c r="E61" s="18">
        <v>1.28</v>
      </c>
      <c r="F61" s="54"/>
      <c r="G61" s="70" t="s">
        <v>71</v>
      </c>
      <c r="H61" s="71"/>
      <c r="I61" s="71"/>
      <c r="J61" s="71"/>
      <c r="K61" s="72"/>
    </row>
    <row r="62" spans="1:11" x14ac:dyDescent="0.25">
      <c r="A62" s="15"/>
      <c r="B62" s="3"/>
      <c r="C62" s="17" t="s">
        <v>57</v>
      </c>
      <c r="D62" s="17">
        <v>55</v>
      </c>
      <c r="E62" s="18">
        <v>1.36</v>
      </c>
      <c r="F62" s="54"/>
      <c r="G62" s="70" t="s">
        <v>68</v>
      </c>
      <c r="H62" s="71"/>
      <c r="I62" s="71"/>
      <c r="J62" s="71"/>
      <c r="K62" s="72"/>
    </row>
    <row r="63" spans="1:11" x14ac:dyDescent="0.25">
      <c r="A63" s="3"/>
      <c r="B63" s="3"/>
      <c r="C63" s="3"/>
      <c r="D63" s="3"/>
      <c r="E63" s="12"/>
      <c r="F63" s="27"/>
      <c r="G63" s="39"/>
      <c r="H63" s="32"/>
      <c r="I63" s="3"/>
      <c r="J63" s="13"/>
      <c r="K63" s="3"/>
    </row>
    <row r="64" spans="1:11" x14ac:dyDescent="0.25">
      <c r="A64" s="16" t="s">
        <v>49</v>
      </c>
      <c r="B64" s="3"/>
      <c r="C64" s="3"/>
      <c r="D64" s="3"/>
      <c r="E64" s="12"/>
      <c r="F64" s="27"/>
      <c r="G64" s="39"/>
      <c r="H64" s="32"/>
      <c r="I64" s="3"/>
      <c r="J64" s="13"/>
      <c r="K64" s="23" t="s">
        <v>59</v>
      </c>
    </row>
    <row r="65" spans="1:11" x14ac:dyDescent="0.25">
      <c r="A65" s="3" t="s">
        <v>50</v>
      </c>
      <c r="B65" s="3">
        <v>2007</v>
      </c>
      <c r="C65" s="3">
        <v>145</v>
      </c>
      <c r="D65" s="3">
        <v>16</v>
      </c>
      <c r="E65" s="12">
        <v>1.08</v>
      </c>
      <c r="F65" s="27">
        <v>0.107</v>
      </c>
      <c r="G65" s="39">
        <v>1.1200000000000001</v>
      </c>
      <c r="H65" s="32">
        <v>0.108</v>
      </c>
      <c r="I65" s="3">
        <v>1.23</v>
      </c>
      <c r="J65" s="13">
        <v>0.17399999999999999</v>
      </c>
      <c r="K65" s="3"/>
    </row>
    <row r="66" spans="1:11" x14ac:dyDescent="0.25">
      <c r="A66" s="3" t="s">
        <v>39</v>
      </c>
      <c r="B66" s="3">
        <v>2007</v>
      </c>
      <c r="C66" s="3">
        <v>146</v>
      </c>
      <c r="D66" s="3">
        <v>4</v>
      </c>
      <c r="E66" s="12">
        <v>1.0900000000000001</v>
      </c>
      <c r="F66" s="27">
        <v>9.5000000000000001E-2</v>
      </c>
      <c r="G66" s="39">
        <v>1.0900000000000001</v>
      </c>
      <c r="H66" s="32">
        <v>7.0000000000000007E-2</v>
      </c>
      <c r="I66" s="3">
        <v>1.18</v>
      </c>
      <c r="J66" s="13">
        <v>0.115</v>
      </c>
      <c r="K66" s="3"/>
    </row>
    <row r="67" spans="1:11" x14ac:dyDescent="0.25">
      <c r="A67" s="3" t="s">
        <v>18</v>
      </c>
      <c r="B67" s="3">
        <v>2008</v>
      </c>
      <c r="C67" s="3">
        <v>147</v>
      </c>
      <c r="D67" s="3">
        <v>4</v>
      </c>
      <c r="E67" s="12">
        <v>1.06</v>
      </c>
      <c r="F67" s="27">
        <v>7.6999999999999999E-2</v>
      </c>
      <c r="G67" s="39">
        <v>1.03</v>
      </c>
      <c r="H67" s="32">
        <v>8.7999999999999995E-2</v>
      </c>
      <c r="I67" s="12">
        <v>1.2</v>
      </c>
      <c r="J67" s="13">
        <v>0.12</v>
      </c>
      <c r="K67" s="3"/>
    </row>
    <row r="68" spans="1:11" x14ac:dyDescent="0.25">
      <c r="A68" s="3" t="s">
        <v>51</v>
      </c>
      <c r="B68" s="3">
        <v>2013</v>
      </c>
      <c r="C68" s="3">
        <v>158</v>
      </c>
      <c r="D68" s="3">
        <v>9</v>
      </c>
      <c r="E68" s="12">
        <v>1.01</v>
      </c>
      <c r="F68" s="27">
        <v>0.114</v>
      </c>
      <c r="G68" s="39">
        <v>1.02</v>
      </c>
      <c r="H68" s="32">
        <v>0.111</v>
      </c>
      <c r="I68" s="3">
        <v>1.05</v>
      </c>
      <c r="J68" s="13">
        <v>0.112</v>
      </c>
      <c r="K68" s="3"/>
    </row>
    <row r="69" spans="1:11" x14ac:dyDescent="0.25">
      <c r="A69" s="3" t="s">
        <v>43</v>
      </c>
      <c r="B69" s="3">
        <v>2017</v>
      </c>
      <c r="C69" s="3">
        <v>166</v>
      </c>
      <c r="D69" s="3">
        <v>12</v>
      </c>
      <c r="E69" s="12">
        <v>1.1200000000000001</v>
      </c>
      <c r="F69" s="27">
        <v>0.06</v>
      </c>
      <c r="G69" s="39">
        <v>1.18</v>
      </c>
      <c r="H69" s="32">
        <v>7.6999999999999999E-2</v>
      </c>
      <c r="I69" s="3">
        <v>1.24</v>
      </c>
      <c r="J69" s="13">
        <v>7.2999999999999995E-2</v>
      </c>
      <c r="K69" s="3"/>
    </row>
    <row r="70" spans="1:11" x14ac:dyDescent="0.25">
      <c r="A70" s="3" t="s">
        <v>52</v>
      </c>
      <c r="B70" s="3">
        <v>2012</v>
      </c>
      <c r="C70" s="3">
        <v>153</v>
      </c>
      <c r="D70" s="3">
        <v>68</v>
      </c>
      <c r="E70" s="12">
        <v>1.06</v>
      </c>
      <c r="F70" s="27">
        <v>0.24099999999999999</v>
      </c>
      <c r="G70" s="39">
        <v>1.19</v>
      </c>
      <c r="H70" s="32">
        <v>0.23200000000000001</v>
      </c>
      <c r="I70" s="3">
        <v>1.37</v>
      </c>
      <c r="J70" s="13">
        <v>0.28499999999999998</v>
      </c>
      <c r="K70" s="3"/>
    </row>
    <row r="71" spans="1:11" x14ac:dyDescent="0.25">
      <c r="A71" s="15" t="s">
        <v>30</v>
      </c>
      <c r="B71" s="3"/>
      <c r="C71" s="3"/>
      <c r="D71" s="17">
        <v>113</v>
      </c>
      <c r="E71" s="18">
        <v>1.07</v>
      </c>
      <c r="F71" s="28">
        <v>0.182</v>
      </c>
      <c r="G71" s="40">
        <v>1.1599999999999999</v>
      </c>
      <c r="H71" s="33">
        <v>0.17699999999999999</v>
      </c>
      <c r="I71" s="18">
        <v>1.3</v>
      </c>
      <c r="J71" s="19">
        <v>0.221</v>
      </c>
      <c r="K71" s="23" t="s">
        <v>72</v>
      </c>
    </row>
    <row r="72" spans="1:11" ht="18" x14ac:dyDescent="0.35">
      <c r="A72" s="15"/>
      <c r="B72" s="3"/>
      <c r="C72" s="17" t="s">
        <v>55</v>
      </c>
      <c r="D72" s="17">
        <v>25</v>
      </c>
      <c r="E72" s="18">
        <v>1.1000000000000001</v>
      </c>
      <c r="F72" s="54"/>
      <c r="G72" s="40">
        <v>1.17</v>
      </c>
      <c r="H72" s="33"/>
      <c r="I72" s="18">
        <v>1.3</v>
      </c>
      <c r="J72" s="19"/>
      <c r="K72" s="23" t="s">
        <v>80</v>
      </c>
    </row>
    <row r="73" spans="1:11" ht="18" x14ac:dyDescent="0.35">
      <c r="A73" s="15"/>
      <c r="B73" s="3"/>
      <c r="C73" s="3"/>
      <c r="D73" s="17"/>
      <c r="E73" s="18"/>
      <c r="F73" s="28"/>
      <c r="G73" s="40"/>
      <c r="H73" s="33"/>
      <c r="I73" s="17"/>
      <c r="J73" s="19"/>
      <c r="K73" s="23" t="s">
        <v>82</v>
      </c>
    </row>
    <row r="74" spans="1:11" x14ac:dyDescent="0.25">
      <c r="A74" s="15"/>
      <c r="B74" s="3"/>
      <c r="C74" s="3"/>
      <c r="D74" s="17"/>
      <c r="E74" s="18"/>
      <c r="F74" s="28"/>
      <c r="G74" s="40"/>
      <c r="H74" s="33"/>
      <c r="I74" s="17"/>
      <c r="J74" s="19"/>
      <c r="K74" s="23"/>
    </row>
    <row r="75" spans="1:11" x14ac:dyDescent="0.25">
      <c r="A75" s="15" t="s">
        <v>77</v>
      </c>
      <c r="B75" s="3"/>
      <c r="C75" s="23"/>
      <c r="D75" s="17">
        <f>(D15+D31+D44+D60+D71)</f>
        <v>473</v>
      </c>
      <c r="E75" s="18">
        <f>(E15*24+E31*87+E44*114+E60*135+E71*113)/473</f>
        <v>1.1184566596194503</v>
      </c>
      <c r="F75" s="28">
        <f>(F15*24+F31*85+F44*114+F60*135+F71*113)/471</f>
        <v>0.15290870488322716</v>
      </c>
      <c r="G75" s="41">
        <f>(G44*114+G71*113)/227</f>
        <v>1.1449339207048457</v>
      </c>
      <c r="H75" s="33">
        <f>(H44*114+H71*113)/227</f>
        <v>0.16344052863436123</v>
      </c>
      <c r="I75" s="18">
        <f>(I44*114+I71*113)/227</f>
        <v>1.294977973568282</v>
      </c>
      <c r="J75" s="19">
        <f>(J44*114+J71*113)/227</f>
        <v>0.19388105726872246</v>
      </c>
      <c r="K75" s="23" t="s">
        <v>76</v>
      </c>
    </row>
    <row r="76" spans="1:11" x14ac:dyDescent="0.25">
      <c r="A76" s="3"/>
      <c r="B76" s="3"/>
      <c r="C76" s="17" t="s">
        <v>55</v>
      </c>
      <c r="D76" s="17">
        <f>SUM(D16+D32+D45+D61+D72)</f>
        <v>150</v>
      </c>
      <c r="E76" s="18">
        <f>(E16*8+E32*17+E45*25+E61*75+E72*25)/D76</f>
        <v>1.2035333333333333</v>
      </c>
      <c r="F76" s="53"/>
      <c r="G76" s="55">
        <f>(G45*25+G72*25)/50</f>
        <v>1.1499999999999999</v>
      </c>
      <c r="H76" s="32"/>
      <c r="I76" s="56">
        <f>(I45*25+I72*25)/50</f>
        <v>1.38</v>
      </c>
      <c r="J76" s="13"/>
      <c r="K76" s="56" t="s">
        <v>81</v>
      </c>
    </row>
    <row r="77" spans="1:11" x14ac:dyDescent="0.25">
      <c r="A77" s="3"/>
      <c r="B77" s="3"/>
      <c r="C77" s="17" t="s">
        <v>58</v>
      </c>
      <c r="D77" s="17">
        <f>SUM(D33+D46+D62+1)</f>
        <v>70</v>
      </c>
      <c r="E77" s="18">
        <f>(E33*10+E46*4+E62*55+0.99)/D77</f>
        <v>1.2915714285714288</v>
      </c>
      <c r="F77" s="27"/>
      <c r="G77" s="39"/>
      <c r="H77" s="32"/>
      <c r="I77" s="3"/>
      <c r="J77" s="13"/>
      <c r="K77" s="3"/>
    </row>
    <row r="78" spans="1:11" x14ac:dyDescent="0.25">
      <c r="A78" s="3"/>
      <c r="B78" s="3"/>
      <c r="C78" s="3"/>
      <c r="D78" s="3"/>
      <c r="E78" s="12"/>
      <c r="F78" s="27"/>
      <c r="G78" s="39"/>
      <c r="H78" s="32"/>
      <c r="I78" s="3"/>
      <c r="J78" s="13"/>
      <c r="K78" s="3"/>
    </row>
    <row r="79" spans="1:11" x14ac:dyDescent="0.25">
      <c r="A79" s="3"/>
      <c r="B79" s="3"/>
      <c r="C79" s="3"/>
      <c r="D79" s="3"/>
      <c r="E79" s="12"/>
      <c r="F79" s="27"/>
      <c r="G79" s="39"/>
      <c r="H79" s="32"/>
      <c r="I79" s="3"/>
      <c r="J79" s="13"/>
      <c r="K79" s="3"/>
    </row>
    <row r="80" spans="1:11" x14ac:dyDescent="0.25">
      <c r="A80" s="3"/>
      <c r="B80" s="3"/>
      <c r="C80" s="3"/>
      <c r="D80" s="3"/>
      <c r="E80" s="12"/>
      <c r="F80" s="27"/>
      <c r="G80" s="39"/>
      <c r="H80" s="32"/>
      <c r="I80" s="3"/>
      <c r="J80" s="13"/>
      <c r="K80" s="3"/>
    </row>
    <row r="81" spans="1:11" x14ac:dyDescent="0.25">
      <c r="A81" s="3"/>
      <c r="B81" s="3"/>
      <c r="C81" s="3"/>
      <c r="D81" s="3"/>
      <c r="E81" s="12"/>
      <c r="F81" s="27"/>
      <c r="G81" s="39"/>
      <c r="H81" s="32"/>
      <c r="I81" s="3"/>
      <c r="J81" s="13"/>
      <c r="K81" s="3"/>
    </row>
    <row r="82" spans="1:11" x14ac:dyDescent="0.25">
      <c r="A82" s="3"/>
      <c r="B82" s="3"/>
      <c r="C82" s="3"/>
      <c r="D82" s="3"/>
      <c r="E82" s="12"/>
      <c r="F82" s="27"/>
      <c r="G82" s="39"/>
      <c r="H82" s="32"/>
      <c r="I82" s="3"/>
      <c r="J82" s="13"/>
      <c r="K82" s="3"/>
    </row>
    <row r="83" spans="1:11" x14ac:dyDescent="0.25">
      <c r="A83" s="3"/>
      <c r="B83" s="3"/>
      <c r="C83" s="3"/>
      <c r="D83" s="3"/>
      <c r="E83" s="12"/>
      <c r="F83" s="27"/>
      <c r="G83" s="39"/>
      <c r="H83" s="32"/>
      <c r="I83" s="3"/>
      <c r="J83" s="13"/>
      <c r="K83" s="3"/>
    </row>
    <row r="84" spans="1:11" x14ac:dyDescent="0.25">
      <c r="A84" s="3"/>
      <c r="B84" s="3"/>
      <c r="C84" s="3"/>
      <c r="D84" s="3"/>
      <c r="E84" s="12"/>
      <c r="F84" s="27"/>
      <c r="G84" s="39"/>
      <c r="H84" s="32"/>
      <c r="I84" s="3"/>
      <c r="J84" s="13"/>
      <c r="K84" s="3"/>
    </row>
    <row r="85" spans="1:11" x14ac:dyDescent="0.25">
      <c r="A85" s="3"/>
      <c r="B85" s="3"/>
      <c r="C85" s="3"/>
      <c r="D85" s="3"/>
      <c r="E85" s="12"/>
      <c r="F85" s="27"/>
      <c r="G85" s="39"/>
      <c r="H85" s="32"/>
      <c r="I85" s="3"/>
      <c r="J85" s="13"/>
      <c r="K85" s="3"/>
    </row>
    <row r="86" spans="1:11" x14ac:dyDescent="0.25">
      <c r="A86" s="3"/>
      <c r="B86" s="3"/>
      <c r="C86" s="3"/>
      <c r="D86" s="3"/>
      <c r="E86" s="12"/>
      <c r="F86" s="27"/>
      <c r="G86" s="39"/>
      <c r="H86" s="32"/>
      <c r="I86" s="3"/>
      <c r="J86" s="13"/>
      <c r="K86" s="3"/>
    </row>
    <row r="87" spans="1:11" x14ac:dyDescent="0.25">
      <c r="A87" s="3"/>
      <c r="B87" s="3"/>
      <c r="C87" s="3"/>
      <c r="D87" s="3"/>
      <c r="E87" s="12"/>
      <c r="F87" s="27"/>
      <c r="G87" s="39"/>
      <c r="H87" s="32"/>
      <c r="I87" s="3"/>
      <c r="J87" s="13"/>
      <c r="K87" s="3"/>
    </row>
    <row r="88" spans="1:11" x14ac:dyDescent="0.25">
      <c r="A88" s="3"/>
      <c r="B88" s="3"/>
      <c r="C88" s="3"/>
      <c r="D88" s="3"/>
      <c r="E88" s="12"/>
      <c r="F88" s="27"/>
      <c r="G88" s="39"/>
      <c r="H88" s="32"/>
      <c r="I88" s="3"/>
      <c r="J88" s="13"/>
      <c r="K88" s="3"/>
    </row>
    <row r="89" spans="1:11" x14ac:dyDescent="0.25">
      <c r="A89" s="3"/>
      <c r="B89" s="3"/>
      <c r="C89" s="3"/>
      <c r="D89" s="3"/>
      <c r="E89" s="12"/>
      <c r="F89" s="27"/>
      <c r="G89" s="39"/>
      <c r="H89" s="32"/>
      <c r="I89" s="3"/>
      <c r="J89" s="13"/>
      <c r="K89" s="3"/>
    </row>
    <row r="90" spans="1:11" x14ac:dyDescent="0.25">
      <c r="A90" s="3"/>
      <c r="B90" s="3"/>
      <c r="C90" s="3"/>
      <c r="D90" s="3"/>
      <c r="E90" s="12"/>
      <c r="F90" s="27"/>
      <c r="G90" s="39"/>
      <c r="H90" s="32"/>
      <c r="I90" s="3"/>
      <c r="J90" s="13"/>
      <c r="K90" s="3"/>
    </row>
    <row r="91" spans="1:11" x14ac:dyDescent="0.25">
      <c r="A91" s="3"/>
      <c r="B91" s="3"/>
      <c r="C91" s="3"/>
      <c r="D91" s="3"/>
      <c r="E91" s="12"/>
      <c r="F91" s="27"/>
      <c r="G91" s="39"/>
      <c r="H91" s="32"/>
      <c r="I91" s="3"/>
      <c r="J91" s="13"/>
      <c r="K91" s="3"/>
    </row>
    <row r="92" spans="1:11" x14ac:dyDescent="0.25">
      <c r="A92" s="3"/>
      <c r="B92" s="3"/>
      <c r="C92" s="3"/>
      <c r="D92" s="3"/>
      <c r="E92" s="12"/>
      <c r="F92" s="27"/>
      <c r="G92" s="39"/>
      <c r="H92" s="32"/>
      <c r="I92" s="3"/>
      <c r="J92" s="13"/>
      <c r="K92" s="3"/>
    </row>
    <row r="93" spans="1:11" x14ac:dyDescent="0.25">
      <c r="A93" s="3"/>
      <c r="B93" s="3"/>
      <c r="C93" s="3"/>
      <c r="D93" s="3"/>
      <c r="E93" s="12"/>
      <c r="F93" s="27"/>
      <c r="G93" s="39"/>
      <c r="H93" s="32"/>
      <c r="I93" s="3"/>
      <c r="J93" s="13"/>
      <c r="K93" s="3"/>
    </row>
    <row r="94" spans="1:11" x14ac:dyDescent="0.25">
      <c r="A94" s="3"/>
      <c r="B94" s="3"/>
      <c r="C94" s="3"/>
      <c r="D94" s="3"/>
      <c r="E94" s="12"/>
      <c r="F94" s="27"/>
      <c r="G94" s="39"/>
      <c r="H94" s="32"/>
      <c r="I94" s="3"/>
      <c r="J94" s="13"/>
      <c r="K94" s="3"/>
    </row>
    <row r="95" spans="1:11" x14ac:dyDescent="0.25">
      <c r="A95" s="3"/>
      <c r="B95" s="3"/>
      <c r="C95" s="3"/>
      <c r="D95" s="3"/>
      <c r="E95" s="12"/>
      <c r="F95" s="27"/>
      <c r="G95" s="39"/>
      <c r="H95" s="32"/>
      <c r="I95" s="3"/>
      <c r="J95" s="13"/>
      <c r="K95" s="3"/>
    </row>
    <row r="96" spans="1:11" x14ac:dyDescent="0.25">
      <c r="A96" s="3"/>
      <c r="B96" s="3"/>
      <c r="C96" s="3"/>
      <c r="D96" s="3"/>
      <c r="E96" s="12"/>
      <c r="F96" s="27"/>
      <c r="G96" s="39"/>
      <c r="H96" s="32"/>
      <c r="I96" s="3"/>
      <c r="J96" s="13"/>
      <c r="K96" s="3"/>
    </row>
    <row r="97" spans="1:11" x14ac:dyDescent="0.25">
      <c r="A97" s="3"/>
      <c r="B97" s="3"/>
      <c r="C97" s="3"/>
      <c r="D97" s="3"/>
      <c r="E97" s="12"/>
      <c r="F97" s="27"/>
      <c r="G97" s="39"/>
      <c r="H97" s="32"/>
      <c r="I97" s="3"/>
      <c r="J97" s="3"/>
      <c r="K97" s="3"/>
    </row>
    <row r="98" spans="1:11" x14ac:dyDescent="0.25">
      <c r="A98" s="3"/>
      <c r="B98" s="3"/>
      <c r="C98" s="3"/>
      <c r="D98" s="3"/>
      <c r="E98" s="12"/>
      <c r="F98" s="27"/>
      <c r="G98" s="39"/>
      <c r="H98" s="32"/>
      <c r="I98" s="3"/>
      <c r="J98" s="3"/>
      <c r="K98" s="3"/>
    </row>
    <row r="99" spans="1:11" x14ac:dyDescent="0.25">
      <c r="A99" s="3"/>
      <c r="B99" s="3"/>
      <c r="C99" s="3"/>
      <c r="D99" s="3"/>
      <c r="E99" s="12"/>
      <c r="F99" s="27"/>
      <c r="G99" s="39"/>
      <c r="H99" s="32"/>
      <c r="I99" s="3"/>
      <c r="J99" s="3"/>
      <c r="K99" s="3"/>
    </row>
    <row r="100" spans="1:11" x14ac:dyDescent="0.25">
      <c r="A100" s="3"/>
      <c r="B100" s="3"/>
      <c r="C100" s="3"/>
      <c r="D100" s="3"/>
      <c r="E100" s="12"/>
      <c r="F100" s="27"/>
      <c r="G100" s="39"/>
      <c r="H100" s="32"/>
      <c r="I100" s="3"/>
      <c r="J100" s="3"/>
      <c r="K100" s="3"/>
    </row>
    <row r="101" spans="1:11" x14ac:dyDescent="0.25">
      <c r="F101" s="11"/>
      <c r="H101" s="11"/>
      <c r="K101" s="3"/>
    </row>
    <row r="102" spans="1:11" x14ac:dyDescent="0.25">
      <c r="F102" s="11"/>
      <c r="H102" s="11"/>
    </row>
    <row r="103" spans="1:11" x14ac:dyDescent="0.25">
      <c r="H103" s="11"/>
    </row>
  </sheetData>
  <mergeCells count="12">
    <mergeCell ref="G61:K61"/>
    <mergeCell ref="G62:K62"/>
    <mergeCell ref="G60:K60"/>
    <mergeCell ref="A48:B48"/>
    <mergeCell ref="G5:H5"/>
    <mergeCell ref="I5:J5"/>
    <mergeCell ref="A1:F1"/>
    <mergeCell ref="E4:J4"/>
    <mergeCell ref="A18:C18"/>
    <mergeCell ref="A2:E2"/>
    <mergeCell ref="E5:F5"/>
    <mergeCell ref="A8:C8"/>
  </mergeCells>
  <pageMargins left="0.7" right="0.7" top="0.75" bottom="0.75" header="0.3" footer="0.3"/>
  <pageSetup paperSize="9" scale="63" orientation="portrait" r:id="rId1"/>
  <rowBreaks count="1" manualBreakCount="1">
    <brk id="77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2018-04-22T16:41:57Z</cp:lastPrinted>
  <dcterms:created xsi:type="dcterms:W3CDTF">2018-02-28T15:01:08Z</dcterms:created>
  <dcterms:modified xsi:type="dcterms:W3CDTF">2018-04-26T13:36:50Z</dcterms:modified>
</cp:coreProperties>
</file>